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16" windowWidth="11925" windowHeight="10095" activeTab="0"/>
  </bookViews>
  <sheets>
    <sheet name="Show and Sell Work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<sst xmlns="http://schemas.openxmlformats.org/spreadsheetml/2006/main" count="40" uniqueCount="36">
  <si>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Total</t>
  </si>
  <si>
    <t>Retail</t>
  </si>
  <si>
    <t>Item</t>
  </si>
  <si>
    <t>Containers</t>
  </si>
  <si>
    <t>Price</t>
  </si>
  <si>
    <t>Estimated Total Containers</t>
  </si>
  <si>
    <t>Average Retail per Container</t>
  </si>
  <si>
    <t>Average Unit Profit per Container</t>
  </si>
  <si>
    <t>Cases</t>
  </si>
  <si>
    <t>cont</t>
  </si>
  <si>
    <t>Product Mix</t>
  </si>
  <si>
    <t>Enter data</t>
  </si>
  <si>
    <t>*Not a popular Show-n-Sell item. May wish to limit availability</t>
  </si>
  <si>
    <t>Simon Kenton Council</t>
  </si>
  <si>
    <t>Total Retail Sales Goal: Show-n-Sell &amp; Take Order</t>
  </si>
  <si>
    <t>Percent to Order for Show and Sell</t>
  </si>
  <si>
    <t>Mud Puddles</t>
  </si>
  <si>
    <t>Jalapeno Cheese</t>
  </si>
  <si>
    <t xml:space="preserve">Cheddar Cheese </t>
  </si>
  <si>
    <t>18 pk Butter Lite</t>
  </si>
  <si>
    <t>18 pk Butter</t>
  </si>
  <si>
    <t>Classic Caramel</t>
  </si>
  <si>
    <t>18 pk Kettle Corn</t>
  </si>
  <si>
    <t>Gross Show and Sell appox.</t>
  </si>
  <si>
    <t>Commission appox.</t>
  </si>
  <si>
    <t>Use this tool by putting your TOTAL Retail (ShowNSell &amp; Take Order) Sales Goal in the yellow box and it will help you with a STARTING point to place your order!</t>
  </si>
  <si>
    <t>Chocolate Lovers Five Way OSU Tin*</t>
  </si>
  <si>
    <t>Sea Salt Splash</t>
  </si>
  <si>
    <t>Ohio State Tin (CC with Sea Salt)</t>
  </si>
  <si>
    <t>Unpopped Yellow Popcorn</t>
  </si>
  <si>
    <t>Cheese Lovers*</t>
  </si>
  <si>
    <t>Fall 2015 Show-n-Sell Order Worksheet</t>
  </si>
  <si>
    <t>Double Butter**</t>
  </si>
  <si>
    <t>Classic Trio*</t>
  </si>
  <si>
    <t xml:space="preserve">** New item. Go easy. </t>
  </si>
  <si>
    <r>
      <t xml:space="preserve">Remember, </t>
    </r>
    <r>
      <rPr>
        <b/>
        <sz val="12"/>
        <rFont val="Times New Roman"/>
        <family val="1"/>
      </rPr>
      <t>this is just an estimate</t>
    </r>
    <r>
      <rPr>
        <sz val="12"/>
        <rFont val="Times New Roman"/>
        <family val="1"/>
      </rPr>
      <t>. Use the prodcut calculator to figure total retail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</si>
</sst>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$&quot;#,##0"/>
    <numFmt numFmtId="168" formatCode="_(* #,##0.0_);_(* \(#,##0.0\);_(* &quot;-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57" applyNumberFormat="1" applyFont="1" applyAlignment="1">
      <alignment horizontal="center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44" fontId="8" fillId="0" borderId="0" xfId="44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42" applyNumberFormat="1" applyFont="1" applyAlignment="1">
      <alignment horizontal="center"/>
    </xf>
    <xf numFmtId="43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4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4" fontId="8" fillId="0" borderId="0" xfId="0" applyNumberFormat="1" applyFont="1" applyAlignment="1">
      <alignment/>
    </xf>
    <xf numFmtId="9" fontId="8" fillId="0" borderId="0" xfId="57" applyFont="1" applyFill="1" applyAlignment="1">
      <alignment horizontal="right"/>
    </xf>
    <xf numFmtId="44" fontId="4" fillId="0" borderId="0" xfId="44" applyFont="1" applyFill="1" applyBorder="1" applyAlignment="1">
      <alignment/>
    </xf>
    <xf numFmtId="9" fontId="8" fillId="0" borderId="0" xfId="57" applyFont="1" applyFill="1" applyBorder="1" applyAlignment="1">
      <alignment horizontal="center"/>
    </xf>
    <xf numFmtId="164" fontId="10" fillId="0" borderId="0" xfId="0" applyNumberFormat="1" applyFont="1" applyFill="1" applyAlignment="1">
      <alignment/>
    </xf>
    <xf numFmtId="44" fontId="8" fillId="0" borderId="0" xfId="44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7" fontId="11" fillId="0" borderId="0" xfId="44" applyNumberFormat="1" applyFont="1" applyAlignment="1">
      <alignment horizontal="center"/>
    </xf>
    <xf numFmtId="0" fontId="9" fillId="0" borderId="0" xfId="0" applyFont="1" applyAlignment="1">
      <alignment/>
    </xf>
    <xf numFmtId="165" fontId="11" fillId="0" borderId="0" xfId="57" applyNumberFormat="1" applyFont="1" applyAlignment="1">
      <alignment horizontal="center"/>
    </xf>
    <xf numFmtId="167" fontId="11" fillId="0" borderId="0" xfId="44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9" fontId="12" fillId="33" borderId="10" xfId="57" applyFont="1" applyFill="1" applyBorder="1" applyAlignment="1">
      <alignment/>
    </xf>
    <xf numFmtId="9" fontId="11" fillId="34" borderId="11" xfId="57" applyFont="1" applyFill="1" applyBorder="1" applyAlignment="1">
      <alignment horizontal="center"/>
    </xf>
    <xf numFmtId="7" fontId="12" fillId="12" borderId="12" xfId="44" applyNumberFormat="1" applyFont="1" applyFill="1" applyBorder="1" applyAlignment="1">
      <alignment horizontal="center"/>
    </xf>
    <xf numFmtId="44" fontId="12" fillId="12" borderId="13" xfId="44" applyFont="1" applyFill="1" applyBorder="1" applyAlignment="1">
      <alignment horizontal="center"/>
    </xf>
    <xf numFmtId="0" fontId="12" fillId="12" borderId="12" xfId="0" applyFont="1" applyFill="1" applyBorder="1" applyAlignment="1">
      <alignment/>
    </xf>
    <xf numFmtId="0" fontId="12" fillId="12" borderId="13" xfId="0" applyFont="1" applyFill="1" applyBorder="1" applyAlignment="1">
      <alignment/>
    </xf>
    <xf numFmtId="7" fontId="12" fillId="12" borderId="14" xfId="44" applyNumberFormat="1" applyFont="1" applyFill="1" applyBorder="1" applyAlignment="1">
      <alignment horizontal="center"/>
    </xf>
    <xf numFmtId="44" fontId="12" fillId="12" borderId="15" xfId="44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7" fontId="12" fillId="35" borderId="10" xfId="44" applyNumberFormat="1" applyFont="1" applyFill="1" applyBorder="1" applyAlignment="1">
      <alignment horizontal="center"/>
    </xf>
    <xf numFmtId="5" fontId="12" fillId="36" borderId="10" xfId="44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1" fillId="37" borderId="16" xfId="0" applyNumberFormat="1" applyFont="1" applyFill="1" applyBorder="1" applyAlignment="1">
      <alignment horizontal="center"/>
    </xf>
    <xf numFmtId="164" fontId="11" fillId="37" borderId="17" xfId="0" applyNumberFormat="1" applyFont="1" applyFill="1" applyBorder="1" applyAlignment="1">
      <alignment horizontal="center"/>
    </xf>
    <xf numFmtId="0" fontId="8" fillId="38" borderId="0" xfId="0" applyFont="1" applyFill="1" applyAlignment="1">
      <alignment/>
    </xf>
    <xf numFmtId="164" fontId="3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12" borderId="12" xfId="0" applyFont="1" applyFill="1" applyBorder="1" applyAlignment="1">
      <alignment horizontal="left"/>
    </xf>
    <xf numFmtId="0" fontId="12" fillId="12" borderId="13" xfId="0" applyFont="1" applyFill="1" applyBorder="1" applyAlignment="1">
      <alignment horizontal="left"/>
    </xf>
    <xf numFmtId="0" fontId="12" fillId="12" borderId="18" xfId="0" applyFont="1" applyFill="1" applyBorder="1" applyAlignment="1">
      <alignment/>
    </xf>
    <xf numFmtId="0" fontId="12" fillId="12" borderId="19" xfId="0" applyFont="1" applyFill="1" applyBorder="1" applyAlignment="1">
      <alignment/>
    </xf>
    <xf numFmtId="164" fontId="1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5.421875" style="1" customWidth="1"/>
    <col min="2" max="2" width="13.00390625" style="1" customWidth="1"/>
    <col min="3" max="3" width="14.57421875" style="1" customWidth="1"/>
    <col min="4" max="5" width="18.7109375" style="1" customWidth="1"/>
    <col min="6" max="6" width="12.421875" style="1" customWidth="1"/>
    <col min="7" max="7" width="9.140625" style="1" customWidth="1"/>
    <col min="8" max="8" width="9.00390625" style="1" customWidth="1"/>
    <col min="9" max="9" width="7.28125" style="1" customWidth="1"/>
    <col min="10" max="16384" width="9.140625" style="1" customWidth="1"/>
  </cols>
  <sheetData>
    <row r="1" spans="1:5" ht="18.75">
      <c r="A1" s="58" t="s">
        <v>13</v>
      </c>
      <c r="B1" s="58"/>
      <c r="C1" s="58"/>
      <c r="D1" s="58"/>
      <c r="E1" s="58"/>
    </row>
    <row r="2" spans="1:5" ht="18.75">
      <c r="A2" s="58" t="s">
        <v>31</v>
      </c>
      <c r="B2" s="58"/>
      <c r="C2" s="58"/>
      <c r="D2" s="58"/>
      <c r="E2" s="58"/>
    </row>
    <row r="3" spans="1:2" ht="18.75">
      <c r="A3" s="2"/>
      <c r="B3" s="2"/>
    </row>
    <row r="4" spans="1:5" ht="16.5">
      <c r="A4" s="48" t="s">
        <v>14</v>
      </c>
      <c r="B4" s="48"/>
      <c r="C4" s="50">
        <v>5000</v>
      </c>
      <c r="D4" s="35" t="s">
        <v>11</v>
      </c>
      <c r="E4" s="3"/>
    </row>
    <row r="5" spans="1:4" ht="16.5">
      <c r="A5" s="48" t="s">
        <v>15</v>
      </c>
      <c r="B5" s="48"/>
      <c r="C5" s="39">
        <v>0.72</v>
      </c>
      <c r="D5" s="35" t="s">
        <v>11</v>
      </c>
    </row>
    <row r="6" spans="1:6" ht="22.5">
      <c r="A6" s="4"/>
      <c r="B6" s="4" t="s">
        <v>0</v>
      </c>
      <c r="C6" s="52" t="s">
        <v>0</v>
      </c>
      <c r="D6" s="32" t="s">
        <v>1</v>
      </c>
      <c r="E6" s="32" t="s">
        <v>10</v>
      </c>
      <c r="F6" s="5"/>
    </row>
    <row r="7" spans="1:17" ht="17.25" thickBot="1">
      <c r="A7" s="30" t="s">
        <v>2</v>
      </c>
      <c r="B7" s="30" t="s">
        <v>3</v>
      </c>
      <c r="C7" s="51" t="s">
        <v>8</v>
      </c>
      <c r="D7" s="31" t="s">
        <v>4</v>
      </c>
      <c r="E7" s="31" t="s">
        <v>3</v>
      </c>
      <c r="F7" s="6"/>
      <c r="P7" s="6" t="s">
        <v>9</v>
      </c>
      <c r="Q7" s="6" t="s">
        <v>8</v>
      </c>
    </row>
    <row r="8" spans="1:17" ht="16.5">
      <c r="A8" s="28" t="s">
        <v>26</v>
      </c>
      <c r="B8" s="28">
        <f>C8*1</f>
        <v>4</v>
      </c>
      <c r="C8" s="53">
        <f aca="true" t="shared" si="0" ref="C8:C21">ROUNDUP(Q8,0)</f>
        <v>4</v>
      </c>
      <c r="D8" s="34">
        <v>50</v>
      </c>
      <c r="E8" s="36">
        <v>0.017</v>
      </c>
      <c r="F8" s="8"/>
      <c r="P8" s="9">
        <f>C23*E8</f>
        <v>3.06</v>
      </c>
      <c r="Q8" s="10">
        <f>P8</f>
        <v>3.06</v>
      </c>
    </row>
    <row r="9" spans="1:17" ht="16.5">
      <c r="A9" s="28" t="s">
        <v>30</v>
      </c>
      <c r="B9" s="28">
        <f>C9*1</f>
        <v>4</v>
      </c>
      <c r="C9" s="54">
        <f t="shared" si="0"/>
        <v>4</v>
      </c>
      <c r="D9" s="34">
        <v>40</v>
      </c>
      <c r="E9" s="36">
        <v>0.02</v>
      </c>
      <c r="F9" s="8"/>
      <c r="P9" s="9">
        <f>C23*E9</f>
        <v>3.6</v>
      </c>
      <c r="Q9" s="10">
        <f>P9</f>
        <v>3.6</v>
      </c>
    </row>
    <row r="10" spans="1:17" ht="16.5">
      <c r="A10" s="28" t="s">
        <v>33</v>
      </c>
      <c r="B10" s="28">
        <f>C10*1</f>
        <v>5</v>
      </c>
      <c r="C10" s="54">
        <f t="shared" si="0"/>
        <v>5</v>
      </c>
      <c r="D10" s="37">
        <v>30</v>
      </c>
      <c r="E10" s="36">
        <v>0.026</v>
      </c>
      <c r="F10" s="8"/>
      <c r="P10" s="9">
        <f>C23*E10</f>
        <v>4.68</v>
      </c>
      <c r="Q10" s="10">
        <f>P10</f>
        <v>4.68</v>
      </c>
    </row>
    <row r="11" spans="1:17" ht="16.5">
      <c r="A11" s="28" t="s">
        <v>32</v>
      </c>
      <c r="B11" s="63">
        <f>C11*1</f>
        <v>5</v>
      </c>
      <c r="C11" s="54">
        <f>ROUNDUP(Q11,0)</f>
        <v>5</v>
      </c>
      <c r="D11" s="37">
        <v>30</v>
      </c>
      <c r="E11" s="36">
        <v>0.025</v>
      </c>
      <c r="F11" s="8"/>
      <c r="P11" s="9">
        <f>C23*E11</f>
        <v>4.5</v>
      </c>
      <c r="Q11" s="10">
        <f>P11</f>
        <v>4.5</v>
      </c>
    </row>
    <row r="12" spans="1:17" ht="16.5">
      <c r="A12" s="28" t="s">
        <v>28</v>
      </c>
      <c r="B12" s="28">
        <f>C12*8</f>
        <v>16</v>
      </c>
      <c r="C12" s="54">
        <f t="shared" si="0"/>
        <v>2</v>
      </c>
      <c r="D12" s="37">
        <v>25</v>
      </c>
      <c r="E12" s="36">
        <v>0.079</v>
      </c>
      <c r="F12" s="8"/>
      <c r="P12" s="9">
        <f>C23*E12</f>
        <v>14.22</v>
      </c>
      <c r="Q12" s="10">
        <f aca="true" t="shared" si="1" ref="Q12:Q21">P12/8</f>
        <v>1.7775</v>
      </c>
    </row>
    <row r="13" spans="1:17" ht="16.5">
      <c r="A13" s="28" t="s">
        <v>22</v>
      </c>
      <c r="B13" s="28">
        <f aca="true" t="shared" si="2" ref="B13:B21">C13*8</f>
        <v>16</v>
      </c>
      <c r="C13" s="54">
        <f t="shared" si="0"/>
        <v>2</v>
      </c>
      <c r="D13" s="37">
        <v>20</v>
      </c>
      <c r="E13" s="36">
        <v>0.053</v>
      </c>
      <c r="F13" s="8"/>
      <c r="P13" s="9">
        <f>C23*E13</f>
        <v>9.54</v>
      </c>
      <c r="Q13" s="10">
        <f t="shared" si="1"/>
        <v>1.1925</v>
      </c>
    </row>
    <row r="14" spans="1:17" ht="16.5">
      <c r="A14" s="28" t="s">
        <v>16</v>
      </c>
      <c r="B14" s="28">
        <f t="shared" si="2"/>
        <v>16</v>
      </c>
      <c r="C14" s="54">
        <f t="shared" si="0"/>
        <v>2</v>
      </c>
      <c r="D14" s="37">
        <v>18</v>
      </c>
      <c r="E14" s="36">
        <v>0.079</v>
      </c>
      <c r="F14" s="8"/>
      <c r="P14" s="9">
        <f>C23*E14</f>
        <v>14.22</v>
      </c>
      <c r="Q14" s="10">
        <f t="shared" si="1"/>
        <v>1.7775</v>
      </c>
    </row>
    <row r="15" spans="1:17" ht="16.5">
      <c r="A15" s="28" t="s">
        <v>27</v>
      </c>
      <c r="B15" s="28">
        <f t="shared" si="2"/>
        <v>16</v>
      </c>
      <c r="C15" s="54">
        <f t="shared" si="0"/>
        <v>2</v>
      </c>
      <c r="D15" s="37">
        <v>18</v>
      </c>
      <c r="E15" s="36">
        <v>0.056</v>
      </c>
      <c r="F15" s="8"/>
      <c r="P15" s="9">
        <f>C23*E15</f>
        <v>10.08</v>
      </c>
      <c r="Q15" s="10">
        <f t="shared" si="1"/>
        <v>1.26</v>
      </c>
    </row>
    <row r="16" spans="1:17" ht="16.5">
      <c r="A16" s="28" t="s">
        <v>17</v>
      </c>
      <c r="B16" s="28">
        <f t="shared" si="2"/>
        <v>16</v>
      </c>
      <c r="C16" s="54">
        <f t="shared" si="0"/>
        <v>2</v>
      </c>
      <c r="D16" s="37">
        <v>18</v>
      </c>
      <c r="E16" s="36">
        <v>0.058</v>
      </c>
      <c r="F16" s="8"/>
      <c r="P16" s="9">
        <f>C23*E16</f>
        <v>10.440000000000001</v>
      </c>
      <c r="Q16" s="10">
        <f t="shared" si="1"/>
        <v>1.3050000000000002</v>
      </c>
    </row>
    <row r="17" spans="1:17" ht="16.5">
      <c r="A17" s="28" t="s">
        <v>18</v>
      </c>
      <c r="B17" s="28">
        <f t="shared" si="2"/>
        <v>16</v>
      </c>
      <c r="C17" s="54">
        <f t="shared" si="0"/>
        <v>2</v>
      </c>
      <c r="D17" s="37">
        <v>18</v>
      </c>
      <c r="E17" s="36">
        <v>0.06</v>
      </c>
      <c r="F17" s="8"/>
      <c r="P17" s="9">
        <f>C23*E17</f>
        <v>10.799999999999999</v>
      </c>
      <c r="Q17" s="10">
        <f t="shared" si="1"/>
        <v>1.3499999999999999</v>
      </c>
    </row>
    <row r="18" spans="1:17" ht="16.5">
      <c r="A18" s="29" t="s">
        <v>19</v>
      </c>
      <c r="B18" s="28">
        <f>C18*8</f>
        <v>16</v>
      </c>
      <c r="C18" s="54">
        <f>ROUNDUP(Q18,0)</f>
        <v>2</v>
      </c>
      <c r="D18" s="37">
        <v>20</v>
      </c>
      <c r="E18" s="36">
        <v>0.063</v>
      </c>
      <c r="F18" s="8"/>
      <c r="P18" s="9">
        <f>C23*E18</f>
        <v>11.34</v>
      </c>
      <c r="Q18" s="10">
        <f t="shared" si="1"/>
        <v>1.4175</v>
      </c>
    </row>
    <row r="19" spans="1:17" ht="16.5">
      <c r="A19" s="29" t="s">
        <v>20</v>
      </c>
      <c r="B19" s="28">
        <f>C19*8</f>
        <v>24</v>
      </c>
      <c r="C19" s="54">
        <f>ROUNDUP(Q19,0)</f>
        <v>3</v>
      </c>
      <c r="D19" s="37">
        <v>20</v>
      </c>
      <c r="E19" s="36">
        <v>0.103</v>
      </c>
      <c r="F19" s="8"/>
      <c r="P19" s="9">
        <f>C23*E19</f>
        <v>18.54</v>
      </c>
      <c r="Q19" s="10">
        <f t="shared" si="1"/>
        <v>2.3175</v>
      </c>
    </row>
    <row r="20" spans="1:17" ht="16.5">
      <c r="A20" s="29" t="s">
        <v>21</v>
      </c>
      <c r="B20" s="28">
        <f t="shared" si="2"/>
        <v>56</v>
      </c>
      <c r="C20" s="54">
        <f t="shared" si="0"/>
        <v>7</v>
      </c>
      <c r="D20" s="37">
        <v>10</v>
      </c>
      <c r="E20" s="36">
        <v>0.288</v>
      </c>
      <c r="F20" s="8"/>
      <c r="P20" s="9">
        <f>C23*E20</f>
        <v>51.839999999999996</v>
      </c>
      <c r="Q20" s="10">
        <f t="shared" si="1"/>
        <v>6.4799999999999995</v>
      </c>
    </row>
    <row r="21" spans="1:17" ht="16.5">
      <c r="A21" s="29" t="s">
        <v>29</v>
      </c>
      <c r="B21" s="28">
        <f t="shared" si="2"/>
        <v>16</v>
      </c>
      <c r="C21" s="54">
        <f t="shared" si="0"/>
        <v>2</v>
      </c>
      <c r="D21" s="37">
        <v>10</v>
      </c>
      <c r="E21" s="36">
        <v>0.073</v>
      </c>
      <c r="F21" s="8"/>
      <c r="P21" s="9">
        <f>C23*E21</f>
        <v>13.139999999999999</v>
      </c>
      <c r="Q21" s="10">
        <f t="shared" si="1"/>
        <v>1.6424999999999998</v>
      </c>
    </row>
    <row r="22" spans="1:17" ht="16.5">
      <c r="A22" s="11"/>
      <c r="B22" s="11"/>
      <c r="C22" s="12"/>
      <c r="D22" s="13"/>
      <c r="E22" s="38"/>
      <c r="F22" s="7"/>
      <c r="P22" s="9">
        <f>SUM(P8:P21)</f>
        <v>180</v>
      </c>
      <c r="Q22" s="9"/>
    </row>
    <row r="23" spans="1:10" ht="16.5">
      <c r="A23" s="47" t="s">
        <v>5</v>
      </c>
      <c r="B23" s="47"/>
      <c r="C23" s="33">
        <f>(C24/D24)</f>
        <v>180</v>
      </c>
      <c r="D23" s="61" t="s">
        <v>6</v>
      </c>
      <c r="E23" s="62"/>
      <c r="F23" s="15"/>
      <c r="H23" s="16"/>
      <c r="I23" s="16"/>
      <c r="J23" s="17"/>
    </row>
    <row r="24" spans="1:9" ht="16.5">
      <c r="A24" s="47" t="s">
        <v>23</v>
      </c>
      <c r="B24" s="47"/>
      <c r="C24" s="34">
        <f>(C4*C5)</f>
        <v>3600</v>
      </c>
      <c r="D24" s="41">
        <v>20</v>
      </c>
      <c r="E24" s="42"/>
      <c r="F24" s="18"/>
      <c r="H24" s="19"/>
      <c r="I24" s="19"/>
    </row>
    <row r="25" spans="1:9" ht="16.5">
      <c r="A25" s="47" t="s">
        <v>24</v>
      </c>
      <c r="B25" s="47"/>
      <c r="C25" s="49">
        <f>C26*C24</f>
        <v>1152</v>
      </c>
      <c r="D25" s="43"/>
      <c r="E25" s="44"/>
      <c r="F25" s="20"/>
      <c r="H25" s="21"/>
      <c r="I25" s="21"/>
    </row>
    <row r="26" spans="1:6" ht="16.5">
      <c r="A26" s="22"/>
      <c r="B26" s="22"/>
      <c r="C26" s="40">
        <v>0.32</v>
      </c>
      <c r="D26" s="59" t="s">
        <v>7</v>
      </c>
      <c r="E26" s="60"/>
      <c r="F26" s="15"/>
    </row>
    <row r="27" spans="1:6" ht="16.5">
      <c r="A27" s="22"/>
      <c r="B27" s="22"/>
      <c r="C27" s="24"/>
      <c r="D27" s="45">
        <f>D24*C26</f>
        <v>6.4</v>
      </c>
      <c r="E27" s="46"/>
      <c r="F27" s="18"/>
    </row>
    <row r="28" spans="4:6" ht="15.75">
      <c r="D28" s="23"/>
      <c r="E28" s="23"/>
      <c r="F28" s="18"/>
    </row>
    <row r="29" spans="1:6" ht="18.75">
      <c r="A29" s="28" t="s">
        <v>12</v>
      </c>
      <c r="B29" s="28"/>
      <c r="C29" s="9"/>
      <c r="D29" s="25"/>
      <c r="E29" s="26"/>
      <c r="F29" s="18"/>
    </row>
    <row r="30" spans="1:6" ht="18.75">
      <c r="A30" s="28" t="s">
        <v>34</v>
      </c>
      <c r="B30" s="28"/>
      <c r="C30" s="9"/>
      <c r="D30" s="25"/>
      <c r="E30" s="26"/>
      <c r="F30" s="18"/>
    </row>
    <row r="31" spans="1:8" ht="15.75">
      <c r="A31" s="55" t="s">
        <v>25</v>
      </c>
      <c r="B31" s="55"/>
      <c r="C31" s="56"/>
      <c r="D31" s="57"/>
      <c r="E31" s="57"/>
      <c r="F31" s="57"/>
      <c r="G31" s="57"/>
      <c r="H31" s="57"/>
    </row>
    <row r="32" spans="1:6" ht="15.75">
      <c r="A32" s="7" t="s">
        <v>35</v>
      </c>
      <c r="B32" s="7"/>
      <c r="C32" s="9"/>
      <c r="F32" s="27"/>
    </row>
    <row r="33" spans="1:3" ht="15.75">
      <c r="A33" s="7"/>
      <c r="B33" s="7"/>
      <c r="C33" s="9"/>
    </row>
    <row r="34" spans="1:3" ht="15.75">
      <c r="A34" s="7"/>
      <c r="B34" s="7"/>
      <c r="C34" s="9"/>
    </row>
    <row r="35" spans="1:3" ht="15.75">
      <c r="A35" s="7"/>
      <c r="B35" s="7"/>
      <c r="C35" s="9"/>
    </row>
    <row r="36" spans="1:3" ht="15.75">
      <c r="A36" s="11"/>
      <c r="B36" s="11"/>
      <c r="C36" s="9"/>
    </row>
    <row r="37" spans="1:3" ht="15.75">
      <c r="A37" s="11"/>
      <c r="B37" s="11"/>
      <c r="C37" s="9"/>
    </row>
    <row r="38" spans="1:3" ht="15.75">
      <c r="A38" s="14"/>
      <c r="B38" s="14"/>
      <c r="C38" s="9"/>
    </row>
    <row r="39" ht="12.75">
      <c r="C39" s="9"/>
    </row>
  </sheetData>
  <sheetProtection/>
  <protectedRanges>
    <protectedRange sqref="D4:F4" name="Range1_1"/>
  </protectedRanges>
  <mergeCells count="4">
    <mergeCell ref="A1:E1"/>
    <mergeCell ref="A2:E2"/>
    <mergeCell ref="D26:E26"/>
    <mergeCell ref="D23:E23"/>
  </mergeCells>
  <printOptions/>
  <pageMargins left="0.25" right="0.25" top="0.5" bottom="0.5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Theodore Roosevelt Council, 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D. Kogan</dc:creator>
  <cp:keywords/>
  <dc:description/>
  <cp:lastModifiedBy>Marshall long</cp:lastModifiedBy>
  <cp:lastPrinted>2013-08-15T19:11:33Z</cp:lastPrinted>
  <dcterms:created xsi:type="dcterms:W3CDTF">2007-09-11T16:17:33Z</dcterms:created>
  <dcterms:modified xsi:type="dcterms:W3CDTF">2015-08-25T21:03:09Z</dcterms:modified>
  <cp:category/>
  <cp:version/>
  <cp:contentType/>
  <cp:contentStatus/>
</cp:coreProperties>
</file>